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T:\Igazgatóság\testületi ülések\2020. szeptember 24\THURY-VÁR Nonprofit Kft\"/>
    </mc:Choice>
  </mc:AlternateContent>
  <xr:revisionPtr revIDLastSave="0" documentId="13_ncr:1_{98407114-B27C-4860-9666-9907C4EAF41A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2019 terv-tény eredmény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7" i="1" l="1"/>
  <c r="O6" i="1" l="1"/>
  <c r="O8" i="1"/>
  <c r="O9" i="1"/>
  <c r="O11" i="1"/>
  <c r="O12" i="1"/>
  <c r="O13" i="1"/>
  <c r="O14" i="1"/>
  <c r="O15" i="1"/>
  <c r="O16" i="1"/>
  <c r="O18" i="1"/>
  <c r="O19" i="1"/>
  <c r="O20" i="1"/>
  <c r="O22" i="1"/>
  <c r="O23" i="1"/>
  <c r="O25" i="1"/>
  <c r="O26" i="1"/>
  <c r="O27" i="1"/>
  <c r="O28" i="1"/>
  <c r="O29" i="1"/>
  <c r="O30" i="1"/>
  <c r="O31" i="1"/>
  <c r="O33" i="1"/>
  <c r="O34" i="1"/>
  <c r="O35" i="1"/>
  <c r="O36" i="1"/>
  <c r="O40" i="1"/>
  <c r="O5" i="1"/>
  <c r="N6" i="1"/>
  <c r="N8" i="1"/>
  <c r="N9" i="1"/>
  <c r="N11" i="1"/>
  <c r="N12" i="1"/>
  <c r="N13" i="1"/>
  <c r="N14" i="1"/>
  <c r="N15" i="1"/>
  <c r="N16" i="1"/>
  <c r="N18" i="1"/>
  <c r="N19" i="1"/>
  <c r="N20" i="1"/>
  <c r="N22" i="1"/>
  <c r="N23" i="1"/>
  <c r="N25" i="1"/>
  <c r="N26" i="1"/>
  <c r="N27" i="1"/>
  <c r="N28" i="1"/>
  <c r="N29" i="1"/>
  <c r="N30" i="1"/>
  <c r="N31" i="1"/>
  <c r="N33" i="1"/>
  <c r="N34" i="1"/>
  <c r="N35" i="1"/>
  <c r="N36" i="1"/>
  <c r="N40" i="1"/>
  <c r="N5" i="1"/>
  <c r="E21" i="1" l="1"/>
  <c r="F7" i="1" l="1"/>
  <c r="M26" i="1"/>
  <c r="M27" i="1"/>
  <c r="M28" i="1"/>
  <c r="M29" i="1"/>
  <c r="M30" i="1"/>
  <c r="M31" i="1"/>
  <c r="M33" i="1"/>
  <c r="M34" i="1"/>
  <c r="M35" i="1"/>
  <c r="M36" i="1"/>
  <c r="M40" i="1"/>
  <c r="M25" i="1"/>
  <c r="K37" i="1"/>
  <c r="J37" i="1"/>
  <c r="I37" i="1"/>
  <c r="H37" i="1"/>
  <c r="G37" i="1"/>
  <c r="F37" i="1"/>
  <c r="E37" i="1"/>
  <c r="L26" i="1"/>
  <c r="L27" i="1"/>
  <c r="L28" i="1"/>
  <c r="L29" i="1"/>
  <c r="L30" i="1"/>
  <c r="L31" i="1"/>
  <c r="L33" i="1"/>
  <c r="L34" i="1"/>
  <c r="L35" i="1"/>
  <c r="L36" i="1"/>
  <c r="L40" i="1"/>
  <c r="L25" i="1"/>
  <c r="J32" i="1"/>
  <c r="I32" i="1"/>
  <c r="H32" i="1"/>
  <c r="G32" i="1"/>
  <c r="F32" i="1"/>
  <c r="E32" i="1"/>
  <c r="M6" i="1"/>
  <c r="M8" i="1"/>
  <c r="M9" i="1"/>
  <c r="M11" i="1"/>
  <c r="M12" i="1"/>
  <c r="M13" i="1"/>
  <c r="M14" i="1"/>
  <c r="M15" i="1"/>
  <c r="M16" i="1"/>
  <c r="M18" i="1"/>
  <c r="M19" i="1"/>
  <c r="M20" i="1"/>
  <c r="M22" i="1"/>
  <c r="M23" i="1"/>
  <c r="M5" i="1"/>
  <c r="L6" i="1"/>
  <c r="L8" i="1"/>
  <c r="L9" i="1"/>
  <c r="L11" i="1"/>
  <c r="L12" i="1"/>
  <c r="L13" i="1"/>
  <c r="L14" i="1"/>
  <c r="L15" i="1"/>
  <c r="L16" i="1"/>
  <c r="L18" i="1"/>
  <c r="L19" i="1"/>
  <c r="L20" i="1"/>
  <c r="L22" i="1"/>
  <c r="L23" i="1"/>
  <c r="L5" i="1"/>
  <c r="H38" i="1" l="1"/>
  <c r="O37" i="1"/>
  <c r="O32" i="1"/>
  <c r="F38" i="1"/>
  <c r="J38" i="1"/>
  <c r="I38" i="1"/>
  <c r="G38" i="1"/>
  <c r="K38" i="1"/>
  <c r="M32" i="1"/>
  <c r="M37" i="1"/>
  <c r="F10" i="1"/>
  <c r="F21" i="1"/>
  <c r="G21" i="1"/>
  <c r="O21" i="1" s="1"/>
  <c r="H21" i="1"/>
  <c r="I21" i="1"/>
  <c r="J21" i="1"/>
  <c r="K21" i="1"/>
  <c r="E17" i="1"/>
  <c r="F17" i="1"/>
  <c r="G17" i="1"/>
  <c r="I17" i="1"/>
  <c r="J17" i="1"/>
  <c r="K17" i="1"/>
  <c r="E10" i="1"/>
  <c r="G10" i="1"/>
  <c r="H10" i="1"/>
  <c r="I10" i="1"/>
  <c r="J10" i="1"/>
  <c r="E7" i="1"/>
  <c r="G7" i="1"/>
  <c r="H7" i="1"/>
  <c r="I7" i="1"/>
  <c r="J7" i="1"/>
  <c r="K7" i="1"/>
  <c r="O7" i="1" l="1"/>
  <c r="O10" i="1"/>
  <c r="O17" i="1"/>
  <c r="M10" i="1"/>
  <c r="K24" i="1"/>
  <c r="K39" i="1" s="1"/>
  <c r="K41" i="1" s="1"/>
  <c r="M21" i="1"/>
  <c r="I24" i="1"/>
  <c r="I39" i="1" s="1"/>
  <c r="I41" i="1" s="1"/>
  <c r="M7" i="1"/>
  <c r="G24" i="1"/>
  <c r="G39" i="1" s="1"/>
  <c r="G41" i="1" s="1"/>
  <c r="M17" i="1"/>
  <c r="J24" i="1"/>
  <c r="J39" i="1" s="1"/>
  <c r="J41" i="1" s="1"/>
  <c r="H24" i="1"/>
  <c r="H39" i="1" s="1"/>
  <c r="H41" i="1" s="1"/>
  <c r="F24" i="1"/>
  <c r="F39" i="1" s="1"/>
  <c r="E24" i="1"/>
  <c r="E38" i="1"/>
  <c r="D10" i="1"/>
  <c r="C10" i="1"/>
  <c r="D37" i="1"/>
  <c r="D32" i="1"/>
  <c r="D21" i="1"/>
  <c r="D17" i="1"/>
  <c r="D7" i="1"/>
  <c r="C37" i="1"/>
  <c r="C32" i="1"/>
  <c r="C7" i="1"/>
  <c r="C17" i="1"/>
  <c r="C21" i="1"/>
  <c r="L32" i="1" l="1"/>
  <c r="N32" i="1"/>
  <c r="L10" i="1"/>
  <c r="N10" i="1"/>
  <c r="L37" i="1"/>
  <c r="N37" i="1"/>
  <c r="M38" i="1"/>
  <c r="O38" i="1"/>
  <c r="L21" i="1"/>
  <c r="N21" i="1"/>
  <c r="L17" i="1"/>
  <c r="N17" i="1"/>
  <c r="L7" i="1"/>
  <c r="N7" i="1"/>
  <c r="O24" i="1"/>
  <c r="M24" i="1"/>
  <c r="F41" i="1"/>
  <c r="D38" i="1"/>
  <c r="C38" i="1"/>
  <c r="D24" i="1"/>
  <c r="N24" i="1" s="1"/>
  <c r="E39" i="1"/>
  <c r="O39" i="1" s="1"/>
  <c r="C24" i="1"/>
  <c r="L38" i="1" l="1"/>
  <c r="N38" i="1"/>
  <c r="E41" i="1"/>
  <c r="M39" i="1"/>
  <c r="D39" i="1"/>
  <c r="N39" i="1" s="1"/>
  <c r="L24" i="1"/>
  <c r="C39" i="1"/>
  <c r="C41" i="1" s="1"/>
  <c r="M41" i="1" l="1"/>
  <c r="O41" i="1"/>
  <c r="D41" i="1"/>
  <c r="L39" i="1"/>
  <c r="L41" i="1" l="1"/>
  <c r="N41" i="1"/>
</calcChain>
</file>

<file path=xl/sharedStrings.xml><?xml version="1.0" encoding="utf-8"?>
<sst xmlns="http://schemas.openxmlformats.org/spreadsheetml/2006/main" count="96" uniqueCount="94">
  <si>
    <t>Adatok eFt-ban</t>
  </si>
  <si>
    <t>01.</t>
  </si>
  <si>
    <t>Belföldi értékesítés nettó árbevétele</t>
  </si>
  <si>
    <t>02.</t>
  </si>
  <si>
    <t>Export értékesítés nettó árbevétele</t>
  </si>
  <si>
    <t>I.</t>
  </si>
  <si>
    <t>Értékesítés nettó árbevétele (01+02)</t>
  </si>
  <si>
    <t>03.</t>
  </si>
  <si>
    <t>Saját termelésű készletek állományváltozása</t>
  </si>
  <si>
    <t>04.</t>
  </si>
  <si>
    <t>Saját előállítású eszközök aktivált értéke</t>
  </si>
  <si>
    <t>II.</t>
  </si>
  <si>
    <t>Aktivált saját teljesítmények értéke (± 03+04)</t>
  </si>
  <si>
    <t>Egyéb bevételek</t>
  </si>
  <si>
    <t>05.</t>
  </si>
  <si>
    <t>Anyagköltség</t>
  </si>
  <si>
    <t>06.</t>
  </si>
  <si>
    <t>Igénybe vett szolgáltatások értéke</t>
  </si>
  <si>
    <t>07.</t>
  </si>
  <si>
    <t>Egyéb szolgáltatások értéke</t>
  </si>
  <si>
    <t>08.</t>
  </si>
  <si>
    <t>Eladott áruk beszerzési értéke</t>
  </si>
  <si>
    <t>09.</t>
  </si>
  <si>
    <t>Eladott (közvetített) szolgáltatások értéke</t>
  </si>
  <si>
    <t>IV.</t>
  </si>
  <si>
    <t>Anyagjellegű ráfordítások (05+06+07+08+09)</t>
  </si>
  <si>
    <t>Bérköltség</t>
  </si>
  <si>
    <t>11.</t>
  </si>
  <si>
    <t>Személyi jellegű egyéb kifizetések</t>
  </si>
  <si>
    <t>12.</t>
  </si>
  <si>
    <t>Bérjárulékok</t>
  </si>
  <si>
    <t>V.</t>
  </si>
  <si>
    <t>Személyi jellegű ráfordítások (10+11+12)</t>
  </si>
  <si>
    <t>Értékcsökkenési leírás</t>
  </si>
  <si>
    <t>VII.</t>
  </si>
  <si>
    <t>Egyéb ráfordítások</t>
  </si>
  <si>
    <t>A.</t>
  </si>
  <si>
    <t>13.</t>
  </si>
  <si>
    <t>Kapott (járó) osztalék és részesedés</t>
  </si>
  <si>
    <t>14.</t>
  </si>
  <si>
    <t>Részesedések értékesítésének árfolyamnyeresége</t>
  </si>
  <si>
    <t>15.</t>
  </si>
  <si>
    <t>Részesedésekből származó bevételek, árfolyamnyereségek</t>
  </si>
  <si>
    <t>16.</t>
  </si>
  <si>
    <t>Befektetett pénzügyi eszközök kamatai árfolyam nyeresége</t>
  </si>
  <si>
    <t>17.</t>
  </si>
  <si>
    <t>Befektetett pénzügyi eszközökből (értékpapírokból, kölcsönökből) származó bevételek, árfolyamnyereségek</t>
  </si>
  <si>
    <t>18.</t>
  </si>
  <si>
    <t>Egyéb kapott (járó) kamatok és kamatjellegű bevételek</t>
  </si>
  <si>
    <t>19.</t>
  </si>
  <si>
    <t>Pénzügyi műveletek egyéb bevételei</t>
  </si>
  <si>
    <t>VIII.</t>
  </si>
  <si>
    <t>Pénzügyi műveletek bevételei (13+14+15+16+17+18+19)</t>
  </si>
  <si>
    <t>Befektetett pénzügyi eszközök árfolyamvesztesége</t>
  </si>
  <si>
    <t>Fizetendő kamatok és kamatjellegű ráfordítások</t>
  </si>
  <si>
    <t>20.</t>
  </si>
  <si>
    <t>Részesedések, értékpapírok, bankbetétek értékvesztése</t>
  </si>
  <si>
    <t>21.</t>
  </si>
  <si>
    <t>Pénzügyi műveletek egyéb ráfordításai</t>
  </si>
  <si>
    <t>IX.</t>
  </si>
  <si>
    <t>B.</t>
  </si>
  <si>
    <t>Pénzügyi műveletek eredménye (VIII -IX)</t>
  </si>
  <si>
    <t>C.</t>
  </si>
  <si>
    <t>X.</t>
  </si>
  <si>
    <t>Adófizetési kötelezettség</t>
  </si>
  <si>
    <t>D.</t>
  </si>
  <si>
    <t>ADÓZOTT EREDMÉNY (± C-X)</t>
  </si>
  <si>
    <t>III.</t>
  </si>
  <si>
    <t>10.</t>
  </si>
  <si>
    <t>VI.</t>
  </si>
  <si>
    <r>
      <t>ÜZEMI (ÜZLETI) TEVÉKENYSÉG EREDMÉNYE (I</t>
    </r>
    <r>
      <rPr>
        <b/>
        <sz val="8"/>
        <color rgb="FF000000"/>
        <rFont val="Times New Roman"/>
        <family val="1"/>
        <charset val="238"/>
      </rPr>
      <t>±II+III-IV-V-VI-VII)</t>
    </r>
  </si>
  <si>
    <r>
      <t>Pénzügyi műveletek ráfordításai (18+19</t>
    </r>
    <r>
      <rPr>
        <b/>
        <u/>
        <sz val="8.5"/>
        <color rgb="FF000000"/>
        <rFont val="Times New Roman"/>
        <family val="1"/>
        <charset val="238"/>
      </rPr>
      <t>+</t>
    </r>
    <r>
      <rPr>
        <b/>
        <sz val="8.5"/>
        <color rgb="FF000000"/>
        <rFont val="Times New Roman"/>
        <family val="1"/>
        <charset val="238"/>
      </rPr>
      <t>20+21)</t>
    </r>
  </si>
  <si>
    <t>ADÓZÁS ELŐTTI EREDMÉNY (± A ± B)</t>
  </si>
  <si>
    <t>81./2017. (V.25.) képviselő-testületi határozat alapján elfogadott szabályzat értelmében</t>
  </si>
  <si>
    <t>ügyvezető</t>
  </si>
  <si>
    <t>Előterjesztés melléklete</t>
  </si>
  <si>
    <t>Thury-vár Nonprofit Kft</t>
  </si>
  <si>
    <t>Várpalota, Hunyadi Mátyás tér 1.</t>
  </si>
  <si>
    <t>Eredménykimutatás a 2020.I.féléves  üzleti terv  beszámolása vonatkozásában</t>
  </si>
  <si>
    <t>2019.12.31
tény</t>
  </si>
  <si>
    <t>2020. 1.
 negyedév terv</t>
  </si>
  <si>
    <t>2020. 1.
negyedév tény</t>
  </si>
  <si>
    <t>2020. 2.
negyedév terv</t>
  </si>
  <si>
    <t>2020. 2.
negyedév tény</t>
  </si>
  <si>
    <t>2020 3.
negyedév terv</t>
  </si>
  <si>
    <t>2020. 3.
negyedév tény</t>
  </si>
  <si>
    <t>2020. 4.
negyedév terv</t>
  </si>
  <si>
    <t>2020. 4.
negyedév tény</t>
  </si>
  <si>
    <t>2020. év
terv</t>
  </si>
  <si>
    <t>2020. év
tény</t>
  </si>
  <si>
    <t>2020.I.félév terv</t>
  </si>
  <si>
    <t>2020.I.félév tény</t>
  </si>
  <si>
    <t>Várpalota, 2020. szeptember 4.</t>
  </si>
  <si>
    <t>Horváth Tamás József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</si>
</sst>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b/>
      <sz val="8"/>
      <color rgb="FF000000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sz val="8.5"/>
      <color rgb="FF000000"/>
      <name val="Times New Roman"/>
      <family val="1"/>
      <charset val="238"/>
    </font>
    <font>
      <sz val="8"/>
      <color rgb="FF000000"/>
      <name val="Times New Roman"/>
      <family val="1"/>
      <charset val="238"/>
    </font>
    <font>
      <b/>
      <sz val="8.5"/>
      <color rgb="FF000000"/>
      <name val="Times New Roman"/>
      <family val="1"/>
      <charset val="238"/>
    </font>
    <font>
      <b/>
      <u/>
      <sz val="8.5"/>
      <color rgb="FF000000"/>
      <name val="Times New Roman"/>
      <family val="1"/>
      <charset val="238"/>
    </font>
    <font>
      <sz val="8"/>
      <color theme="1"/>
      <name val="Times New Roman"/>
      <family val="1"/>
      <charset val="238"/>
    </font>
    <font>
      <b/>
      <sz val="8"/>
      <color theme="1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2DCDB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rgb="FF808080"/>
      </bottom>
      <diagonal/>
    </border>
    <border>
      <left/>
      <right style="medium">
        <color indexed="64"/>
      </right>
      <top/>
      <bottom style="dotted">
        <color rgb="FF808080"/>
      </bottom>
      <diagonal/>
    </border>
    <border>
      <left style="medium">
        <color indexed="64"/>
      </left>
      <right style="medium">
        <color indexed="64"/>
      </right>
      <top style="dotted">
        <color rgb="FF808080"/>
      </top>
      <bottom style="medium">
        <color indexed="64"/>
      </bottom>
      <diagonal/>
    </border>
    <border>
      <left/>
      <right style="medium">
        <color indexed="64"/>
      </right>
      <top style="dotted">
        <color rgb="FF80808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rgb="FF80808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dotted">
        <color indexed="64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1" fillId="0" borderId="1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4" fillId="0" borderId="4" xfId="0" applyFont="1" applyBorder="1" applyAlignment="1">
      <alignment wrapText="1"/>
    </xf>
    <xf numFmtId="3" fontId="5" fillId="0" borderId="5" xfId="0" applyNumberFormat="1" applyFont="1" applyBorder="1" applyAlignment="1">
      <alignment wrapText="1"/>
    </xf>
    <xf numFmtId="0" fontId="5" fillId="0" borderId="5" xfId="0" applyFont="1" applyBorder="1" applyAlignment="1">
      <alignment wrapText="1"/>
    </xf>
    <xf numFmtId="0" fontId="6" fillId="0" borderId="4" xfId="0" applyFont="1" applyBorder="1" applyAlignment="1">
      <alignment wrapText="1"/>
    </xf>
    <xf numFmtId="3" fontId="2" fillId="0" borderId="5" xfId="0" applyNumberFormat="1" applyFont="1" applyBorder="1" applyAlignment="1">
      <alignment wrapText="1"/>
    </xf>
    <xf numFmtId="0" fontId="5" fillId="0" borderId="4" xfId="0" applyFont="1" applyBorder="1" applyAlignment="1">
      <alignment wrapText="1"/>
    </xf>
    <xf numFmtId="0" fontId="2" fillId="0" borderId="4" xfId="0" applyFont="1" applyBorder="1" applyAlignment="1">
      <alignment wrapText="1"/>
    </xf>
    <xf numFmtId="0" fontId="6" fillId="0" borderId="6" xfId="0" applyFont="1" applyBorder="1" applyAlignment="1">
      <alignment wrapText="1"/>
    </xf>
    <xf numFmtId="3" fontId="2" fillId="0" borderId="7" xfId="0" applyNumberFormat="1" applyFont="1" applyBorder="1" applyAlignment="1">
      <alignment wrapText="1"/>
    </xf>
    <xf numFmtId="0" fontId="2" fillId="0" borderId="8" xfId="0" applyFont="1" applyBorder="1" applyAlignment="1">
      <alignment wrapText="1"/>
    </xf>
    <xf numFmtId="0" fontId="4" fillId="0" borderId="9" xfId="0" applyFont="1" applyBorder="1" applyAlignment="1">
      <alignment wrapText="1"/>
    </xf>
    <xf numFmtId="3" fontId="2" fillId="0" borderId="10" xfId="0" applyNumberFormat="1" applyFont="1" applyBorder="1" applyAlignment="1">
      <alignment wrapText="1"/>
    </xf>
    <xf numFmtId="3" fontId="2" fillId="0" borderId="4" xfId="0" applyNumberFormat="1" applyFont="1" applyBorder="1" applyAlignment="1">
      <alignment wrapText="1"/>
    </xf>
    <xf numFmtId="0" fontId="2" fillId="0" borderId="12" xfId="0" applyFont="1" applyBorder="1" applyAlignment="1">
      <alignment wrapText="1"/>
    </xf>
    <xf numFmtId="3" fontId="2" fillId="0" borderId="12" xfId="0" applyNumberFormat="1" applyFont="1" applyBorder="1" applyAlignment="1">
      <alignment wrapText="1"/>
    </xf>
    <xf numFmtId="0" fontId="2" fillId="0" borderId="1" xfId="0" applyFont="1" applyBorder="1" applyAlignment="1">
      <alignment wrapText="1"/>
    </xf>
    <xf numFmtId="3" fontId="2" fillId="0" borderId="1" xfId="0" applyNumberFormat="1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3" fillId="3" borderId="3" xfId="0" applyFont="1" applyFill="1" applyBorder="1" applyAlignment="1">
      <alignment horizontal="center" wrapText="1"/>
    </xf>
    <xf numFmtId="0" fontId="3" fillId="4" borderId="3" xfId="0" applyFont="1" applyFill="1" applyBorder="1" applyAlignment="1">
      <alignment horizontal="center" wrapText="1"/>
    </xf>
    <xf numFmtId="0" fontId="8" fillId="5" borderId="11" xfId="0" applyFont="1" applyFill="1" applyBorder="1" applyAlignment="1">
      <alignment horizontal="right" vertical="top" wrapText="1"/>
    </xf>
    <xf numFmtId="3" fontId="8" fillId="5" borderId="4" xfId="0" applyNumberFormat="1" applyFont="1" applyFill="1" applyBorder="1" applyAlignment="1">
      <alignment horizontal="right" vertical="top" wrapText="1"/>
    </xf>
    <xf numFmtId="3" fontId="2" fillId="5" borderId="4" xfId="0" applyNumberFormat="1" applyFont="1" applyFill="1" applyBorder="1" applyAlignment="1">
      <alignment wrapText="1"/>
    </xf>
    <xf numFmtId="0" fontId="3" fillId="6" borderId="3" xfId="0" applyFont="1" applyFill="1" applyBorder="1" applyAlignment="1">
      <alignment horizontal="center" wrapText="1"/>
    </xf>
    <xf numFmtId="3" fontId="2" fillId="6" borderId="10" xfId="0" applyNumberFormat="1" applyFont="1" applyFill="1" applyBorder="1" applyAlignment="1">
      <alignment wrapText="1"/>
    </xf>
    <xf numFmtId="0" fontId="5" fillId="6" borderId="11" xfId="0" applyFont="1" applyFill="1" applyBorder="1" applyAlignment="1">
      <alignment wrapText="1"/>
    </xf>
    <xf numFmtId="0" fontId="5" fillId="6" borderId="4" xfId="0" applyFont="1" applyFill="1" applyBorder="1" applyAlignment="1">
      <alignment wrapText="1"/>
    </xf>
    <xf numFmtId="0" fontId="2" fillId="6" borderId="4" xfId="0" applyFont="1" applyFill="1" applyBorder="1" applyAlignment="1">
      <alignment wrapText="1"/>
    </xf>
    <xf numFmtId="3" fontId="5" fillId="6" borderId="4" xfId="0" applyNumberFormat="1" applyFont="1" applyFill="1" applyBorder="1" applyAlignment="1">
      <alignment wrapText="1"/>
    </xf>
    <xf numFmtId="3" fontId="2" fillId="6" borderId="4" xfId="0" applyNumberFormat="1" applyFont="1" applyFill="1" applyBorder="1" applyAlignment="1">
      <alignment wrapText="1"/>
    </xf>
    <xf numFmtId="0" fontId="2" fillId="6" borderId="12" xfId="0" applyFont="1" applyFill="1" applyBorder="1" applyAlignment="1">
      <alignment wrapText="1"/>
    </xf>
    <xf numFmtId="3" fontId="2" fillId="6" borderId="1" xfId="0" applyNumberFormat="1" applyFont="1" applyFill="1" applyBorder="1" applyAlignment="1">
      <alignment wrapText="1"/>
    </xf>
    <xf numFmtId="3" fontId="8" fillId="6" borderId="5" xfId="0" applyNumberFormat="1" applyFont="1" applyFill="1" applyBorder="1" applyAlignment="1">
      <alignment horizontal="right" wrapText="1"/>
    </xf>
    <xf numFmtId="3" fontId="9" fillId="6" borderId="5" xfId="0" applyNumberFormat="1" applyFont="1" applyFill="1" applyBorder="1" applyAlignment="1">
      <alignment horizontal="right" wrapText="1"/>
    </xf>
    <xf numFmtId="3" fontId="9" fillId="6" borderId="7" xfId="0" applyNumberFormat="1" applyFont="1" applyFill="1" applyBorder="1" applyAlignment="1">
      <alignment horizontal="right" wrapText="1"/>
    </xf>
    <xf numFmtId="3" fontId="8" fillId="6" borderId="4" xfId="0" applyNumberFormat="1" applyFont="1" applyFill="1" applyBorder="1" applyAlignment="1">
      <alignment horizontal="right" vertical="top" wrapText="1"/>
    </xf>
    <xf numFmtId="3" fontId="2" fillId="2" borderId="5" xfId="0" applyNumberFormat="1" applyFont="1" applyFill="1" applyBorder="1" applyAlignment="1">
      <alignment wrapText="1"/>
    </xf>
    <xf numFmtId="0" fontId="3" fillId="7" borderId="3" xfId="0" applyFont="1" applyFill="1" applyBorder="1" applyAlignment="1">
      <alignment horizontal="center" wrapText="1"/>
    </xf>
    <xf numFmtId="0" fontId="10" fillId="0" borderId="0" xfId="0" applyFont="1"/>
    <xf numFmtId="0" fontId="2" fillId="0" borderId="0" xfId="0" applyFont="1" applyFill="1" applyBorder="1" applyAlignment="1">
      <alignment wrapText="1"/>
    </xf>
    <xf numFmtId="0" fontId="0" fillId="0" borderId="0" xfId="0" applyAlignment="1">
      <alignment horizontal="center" vertical="center"/>
    </xf>
    <xf numFmtId="3" fontId="9" fillId="2" borderId="5" xfId="0" applyNumberFormat="1" applyFont="1" applyFill="1" applyBorder="1" applyAlignment="1">
      <alignment horizontal="right" wrapText="1"/>
    </xf>
    <xf numFmtId="3" fontId="2" fillId="2" borderId="10" xfId="0" applyNumberFormat="1" applyFont="1" applyFill="1" applyBorder="1" applyAlignment="1">
      <alignment wrapText="1"/>
    </xf>
    <xf numFmtId="3" fontId="9" fillId="3" borderId="5" xfId="0" applyNumberFormat="1" applyFont="1" applyFill="1" applyBorder="1" applyAlignment="1">
      <alignment horizontal="right" wrapText="1"/>
    </xf>
    <xf numFmtId="3" fontId="2" fillId="3" borderId="10" xfId="0" applyNumberFormat="1" applyFont="1" applyFill="1" applyBorder="1" applyAlignment="1">
      <alignment wrapText="1"/>
    </xf>
    <xf numFmtId="3" fontId="9" fillId="4" borderId="5" xfId="0" applyNumberFormat="1" applyFont="1" applyFill="1" applyBorder="1" applyAlignment="1">
      <alignment horizontal="right" wrapText="1"/>
    </xf>
    <xf numFmtId="3" fontId="2" fillId="4" borderId="10" xfId="0" applyNumberFormat="1" applyFont="1" applyFill="1" applyBorder="1" applyAlignment="1">
      <alignment wrapText="1"/>
    </xf>
    <xf numFmtId="3" fontId="5" fillId="7" borderId="5" xfId="0" applyNumberFormat="1" applyFont="1" applyFill="1" applyBorder="1" applyAlignment="1">
      <alignment wrapText="1"/>
    </xf>
    <xf numFmtId="3" fontId="2" fillId="7" borderId="5" xfId="0" applyNumberFormat="1" applyFont="1" applyFill="1" applyBorder="1" applyAlignment="1">
      <alignment wrapText="1"/>
    </xf>
    <xf numFmtId="3" fontId="5" fillId="7" borderId="13" xfId="0" applyNumberFormat="1" applyFont="1" applyFill="1" applyBorder="1" applyAlignment="1">
      <alignment wrapText="1"/>
    </xf>
    <xf numFmtId="3" fontId="2" fillId="7" borderId="9" xfId="0" applyNumberFormat="1" applyFont="1" applyFill="1" applyBorder="1" applyAlignment="1">
      <alignment wrapText="1"/>
    </xf>
    <xf numFmtId="0" fontId="5" fillId="7" borderId="4" xfId="0" applyFont="1" applyFill="1" applyBorder="1" applyAlignment="1">
      <alignment wrapText="1"/>
    </xf>
    <xf numFmtId="0" fontId="2" fillId="7" borderId="4" xfId="0" applyFont="1" applyFill="1" applyBorder="1" applyAlignment="1">
      <alignment wrapText="1"/>
    </xf>
    <xf numFmtId="0" fontId="5" fillId="2" borderId="11" xfId="0" applyFont="1" applyFill="1" applyBorder="1" applyAlignment="1">
      <alignment wrapText="1"/>
    </xf>
    <xf numFmtId="0" fontId="5" fillId="2" borderId="4" xfId="0" applyFont="1" applyFill="1" applyBorder="1" applyAlignment="1">
      <alignment wrapText="1"/>
    </xf>
    <xf numFmtId="0" fontId="2" fillId="2" borderId="4" xfId="0" applyFont="1" applyFill="1" applyBorder="1" applyAlignment="1">
      <alignment wrapText="1"/>
    </xf>
    <xf numFmtId="3" fontId="5" fillId="2" borderId="5" xfId="0" applyNumberFormat="1" applyFont="1" applyFill="1" applyBorder="1" applyAlignment="1">
      <alignment wrapText="1"/>
    </xf>
    <xf numFmtId="3" fontId="5" fillId="3" borderId="5" xfId="0" applyNumberFormat="1" applyFont="1" applyFill="1" applyBorder="1" applyAlignment="1">
      <alignment wrapText="1"/>
    </xf>
    <xf numFmtId="3" fontId="5" fillId="4" borderId="5" xfId="0" applyNumberFormat="1" applyFont="1" applyFill="1" applyBorder="1" applyAlignment="1">
      <alignment wrapText="1"/>
    </xf>
    <xf numFmtId="0" fontId="5" fillId="2" borderId="5" xfId="0" applyFont="1" applyFill="1" applyBorder="1" applyAlignment="1">
      <alignment wrapText="1"/>
    </xf>
    <xf numFmtId="0" fontId="5" fillId="3" borderId="5" xfId="0" applyFont="1" applyFill="1" applyBorder="1" applyAlignment="1">
      <alignment wrapText="1"/>
    </xf>
    <xf numFmtId="0" fontId="5" fillId="4" borderId="5" xfId="0" applyFont="1" applyFill="1" applyBorder="1" applyAlignment="1">
      <alignment wrapText="1"/>
    </xf>
    <xf numFmtId="3" fontId="2" fillId="3" borderId="5" xfId="0" applyNumberFormat="1" applyFont="1" applyFill="1" applyBorder="1" applyAlignment="1">
      <alignment wrapText="1"/>
    </xf>
    <xf numFmtId="3" fontId="2" fillId="4" borderId="5" xfId="0" applyNumberFormat="1" applyFont="1" applyFill="1" applyBorder="1" applyAlignment="1">
      <alignment wrapText="1"/>
    </xf>
    <xf numFmtId="3" fontId="2" fillId="2" borderId="7" xfId="0" applyNumberFormat="1" applyFont="1" applyFill="1" applyBorder="1" applyAlignment="1">
      <alignment wrapText="1"/>
    </xf>
    <xf numFmtId="3" fontId="2" fillId="3" borderId="7" xfId="0" applyNumberFormat="1" applyFont="1" applyFill="1" applyBorder="1" applyAlignment="1">
      <alignment wrapText="1"/>
    </xf>
    <xf numFmtId="3" fontId="2" fillId="4" borderId="7" xfId="0" applyNumberFormat="1" applyFont="1" applyFill="1" applyBorder="1" applyAlignment="1">
      <alignment wrapText="1"/>
    </xf>
    <xf numFmtId="0" fontId="5" fillId="3" borderId="11" xfId="0" applyFont="1" applyFill="1" applyBorder="1" applyAlignment="1">
      <alignment wrapText="1"/>
    </xf>
    <xf numFmtId="0" fontId="5" fillId="4" borderId="11" xfId="0" applyFont="1" applyFill="1" applyBorder="1" applyAlignment="1">
      <alignment wrapText="1"/>
    </xf>
    <xf numFmtId="0" fontId="5" fillId="3" borderId="4" xfId="0" applyFont="1" applyFill="1" applyBorder="1" applyAlignment="1">
      <alignment wrapText="1"/>
    </xf>
    <xf numFmtId="0" fontId="5" fillId="4" borderId="4" xfId="0" applyFont="1" applyFill="1" applyBorder="1" applyAlignment="1">
      <alignment wrapText="1"/>
    </xf>
    <xf numFmtId="0" fontId="2" fillId="3" borderId="4" xfId="0" applyFont="1" applyFill="1" applyBorder="1" applyAlignment="1">
      <alignment wrapText="1"/>
    </xf>
    <xf numFmtId="0" fontId="2" fillId="4" borderId="4" xfId="0" applyFont="1" applyFill="1" applyBorder="1" applyAlignment="1">
      <alignment wrapText="1"/>
    </xf>
    <xf numFmtId="3" fontId="5" fillId="4" borderId="4" xfId="0" applyNumberFormat="1" applyFont="1" applyFill="1" applyBorder="1" applyAlignment="1">
      <alignment wrapText="1"/>
    </xf>
    <xf numFmtId="3" fontId="2" fillId="2" borderId="4" xfId="0" applyNumberFormat="1" applyFont="1" applyFill="1" applyBorder="1" applyAlignment="1">
      <alignment wrapText="1"/>
    </xf>
    <xf numFmtId="3" fontId="2" fillId="3" borderId="4" xfId="0" applyNumberFormat="1" applyFont="1" applyFill="1" applyBorder="1" applyAlignment="1">
      <alignment wrapText="1"/>
    </xf>
    <xf numFmtId="3" fontId="2" fillId="4" borderId="4" xfId="0" applyNumberFormat="1" applyFont="1" applyFill="1" applyBorder="1" applyAlignment="1">
      <alignment wrapText="1"/>
    </xf>
    <xf numFmtId="0" fontId="2" fillId="2" borderId="12" xfId="0" applyFont="1" applyFill="1" applyBorder="1" applyAlignment="1">
      <alignment wrapText="1"/>
    </xf>
    <xf numFmtId="0" fontId="2" fillId="3" borderId="12" xfId="0" applyFont="1" applyFill="1" applyBorder="1" applyAlignment="1">
      <alignment wrapText="1"/>
    </xf>
    <xf numFmtId="0" fontId="2" fillId="4" borderId="12" xfId="0" applyFont="1" applyFill="1" applyBorder="1" applyAlignment="1">
      <alignment wrapText="1"/>
    </xf>
    <xf numFmtId="3" fontId="2" fillId="2" borderId="1" xfId="0" applyNumberFormat="1" applyFont="1" applyFill="1" applyBorder="1" applyAlignment="1">
      <alignment wrapText="1"/>
    </xf>
    <xf numFmtId="3" fontId="2" fillId="3" borderId="1" xfId="0" applyNumberFormat="1" applyFont="1" applyFill="1" applyBorder="1" applyAlignment="1">
      <alignment wrapText="1"/>
    </xf>
    <xf numFmtId="3" fontId="2" fillId="4" borderId="1" xfId="0" applyNumberFormat="1" applyFont="1" applyFill="1" applyBorder="1" applyAlignment="1">
      <alignment wrapText="1"/>
    </xf>
    <xf numFmtId="3" fontId="2" fillId="7" borderId="1" xfId="0" applyNumberFormat="1" applyFont="1" applyFill="1" applyBorder="1" applyAlignment="1">
      <alignment wrapText="1"/>
    </xf>
    <xf numFmtId="0" fontId="3" fillId="8" borderId="1" xfId="0" applyFont="1" applyFill="1" applyBorder="1" applyAlignment="1">
      <alignment horizontal="center" wrapText="1"/>
    </xf>
    <xf numFmtId="3" fontId="5" fillId="8" borderId="14" xfId="0" applyNumberFormat="1" applyFont="1" applyFill="1" applyBorder="1" applyAlignment="1">
      <alignment wrapText="1"/>
    </xf>
    <xf numFmtId="3" fontId="5" fillId="8" borderId="15" xfId="0" applyNumberFormat="1" applyFont="1" applyFill="1" applyBorder="1" applyAlignment="1">
      <alignment wrapText="1"/>
    </xf>
    <xf numFmtId="3" fontId="2" fillId="8" borderId="15" xfId="0" applyNumberFormat="1" applyFont="1" applyFill="1" applyBorder="1" applyAlignment="1">
      <alignment wrapText="1"/>
    </xf>
    <xf numFmtId="3" fontId="5" fillId="8" borderId="16" xfId="0" applyNumberFormat="1" applyFont="1" applyFill="1" applyBorder="1" applyAlignment="1">
      <alignment wrapText="1"/>
    </xf>
    <xf numFmtId="3" fontId="2" fillId="8" borderId="9" xfId="0" applyNumberFormat="1" applyFont="1" applyFill="1" applyBorder="1" applyAlignment="1">
      <alignment wrapText="1"/>
    </xf>
    <xf numFmtId="3" fontId="5" fillId="8" borderId="17" xfId="0" applyNumberFormat="1" applyFont="1" applyFill="1" applyBorder="1" applyAlignment="1">
      <alignment wrapText="1"/>
    </xf>
    <xf numFmtId="3" fontId="2" fillId="8" borderId="1" xfId="0" applyNumberFormat="1" applyFont="1" applyFill="1" applyBorder="1" applyAlignment="1">
      <alignment wrapText="1"/>
    </xf>
  </cellXfs>
  <cellStyles count="1">
    <cellStyle name="Normál" xfId="0" builtinId="0"/>
  </cellStyles>
  <dxfs count="0"/>
  <tableStyles count="0" defaultTableStyle="TableStyleMedium2" defaultPivotStyle="PivotStyleLight16"/>
  <colors>
    <mruColors>
      <color rgb="FFB8CCE4"/>
      <color rgb="FFC4D79B"/>
      <color rgb="FFF2DCD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48"/>
  <sheetViews>
    <sheetView tabSelected="1" topLeftCell="C13" zoomScaleNormal="100" workbookViewId="0">
      <selection activeCell="C1" sqref="C1:O48"/>
    </sheetView>
  </sheetViews>
  <sheetFormatPr defaultRowHeight="15" x14ac:dyDescent="0.25"/>
  <cols>
    <col min="1" max="1" width="9.28515625" bestFit="1" customWidth="1"/>
    <col min="2" max="2" width="52.140625" customWidth="1"/>
    <col min="3" max="15" width="12.7109375" customWidth="1"/>
  </cols>
  <sheetData>
    <row r="1" spans="1:15" x14ac:dyDescent="0.25">
      <c r="A1" s="42" t="s">
        <v>76</v>
      </c>
      <c r="D1" t="s">
        <v>78</v>
      </c>
      <c r="K1" t="s">
        <v>75</v>
      </c>
    </row>
    <row r="2" spans="1:15" x14ac:dyDescent="0.25">
      <c r="A2" s="42" t="s">
        <v>77</v>
      </c>
      <c r="D2" t="s">
        <v>73</v>
      </c>
    </row>
    <row r="3" spans="1:15" ht="15.75" thickBot="1" x14ac:dyDescent="0.3"/>
    <row r="4" spans="1:15" ht="27" thickBot="1" x14ac:dyDescent="0.3">
      <c r="A4" s="1"/>
      <c r="B4" s="2" t="s">
        <v>0</v>
      </c>
      <c r="C4" s="20" t="s">
        <v>79</v>
      </c>
      <c r="D4" s="27" t="s">
        <v>80</v>
      </c>
      <c r="E4" s="27" t="s">
        <v>81</v>
      </c>
      <c r="F4" s="21" t="s">
        <v>82</v>
      </c>
      <c r="G4" s="21" t="s">
        <v>83</v>
      </c>
      <c r="H4" s="22" t="s">
        <v>84</v>
      </c>
      <c r="I4" s="22" t="s">
        <v>85</v>
      </c>
      <c r="J4" s="23" t="s">
        <v>86</v>
      </c>
      <c r="K4" s="23" t="s">
        <v>87</v>
      </c>
      <c r="L4" s="41" t="s">
        <v>88</v>
      </c>
      <c r="M4" s="41" t="s">
        <v>89</v>
      </c>
      <c r="N4" s="88" t="s">
        <v>90</v>
      </c>
      <c r="O4" s="88" t="s">
        <v>91</v>
      </c>
    </row>
    <row r="5" spans="1:15" x14ac:dyDescent="0.25">
      <c r="A5" s="3" t="s">
        <v>1</v>
      </c>
      <c r="B5" s="3" t="s">
        <v>2</v>
      </c>
      <c r="C5" s="4">
        <v>43402</v>
      </c>
      <c r="D5" s="36">
        <v>7600</v>
      </c>
      <c r="E5" s="36">
        <v>7908</v>
      </c>
      <c r="F5" s="60">
        <v>12297</v>
      </c>
      <c r="G5" s="60">
        <v>2403</v>
      </c>
      <c r="H5" s="61">
        <v>14291</v>
      </c>
      <c r="I5" s="61">
        <v>0</v>
      </c>
      <c r="J5" s="62">
        <v>10812</v>
      </c>
      <c r="K5" s="62">
        <v>0</v>
      </c>
      <c r="L5" s="51">
        <f>SUM(D5,F5,H5,J5)</f>
        <v>45000</v>
      </c>
      <c r="M5" s="51">
        <f>SUM(E5,G5,I5,K5)</f>
        <v>10311</v>
      </c>
      <c r="N5" s="89">
        <f>D5+F5</f>
        <v>19897</v>
      </c>
      <c r="O5" s="89">
        <f>E5+G5</f>
        <v>10311</v>
      </c>
    </row>
    <row r="6" spans="1:15" x14ac:dyDescent="0.25">
      <c r="A6" s="3" t="s">
        <v>3</v>
      </c>
      <c r="B6" s="3" t="s">
        <v>4</v>
      </c>
      <c r="C6" s="5">
        <v>0</v>
      </c>
      <c r="D6" s="36">
        <v>0</v>
      </c>
      <c r="E6" s="36">
        <v>0</v>
      </c>
      <c r="F6" s="63">
        <v>0</v>
      </c>
      <c r="G6" s="63">
        <v>0</v>
      </c>
      <c r="H6" s="64">
        <v>0</v>
      </c>
      <c r="I6" s="64">
        <v>0</v>
      </c>
      <c r="J6" s="65">
        <v>0</v>
      </c>
      <c r="K6" s="65">
        <v>0</v>
      </c>
      <c r="L6" s="51">
        <f t="shared" ref="L6:L23" si="0">SUM(D6,F6,H6,J6)</f>
        <v>0</v>
      </c>
      <c r="M6" s="51">
        <f t="shared" ref="M6:M23" si="1">SUM(E6,G6,I6,K6)</f>
        <v>0</v>
      </c>
      <c r="N6" s="90">
        <f t="shared" ref="N6:N41" si="2">D6+F6</f>
        <v>0</v>
      </c>
      <c r="O6" s="90">
        <f t="shared" ref="O6:O41" si="3">E6+G6</f>
        <v>0</v>
      </c>
    </row>
    <row r="7" spans="1:15" x14ac:dyDescent="0.25">
      <c r="A7" s="6" t="s">
        <v>5</v>
      </c>
      <c r="B7" s="6" t="s">
        <v>6</v>
      </c>
      <c r="C7" s="7">
        <f t="shared" ref="C7:K7" si="4">SUM(C5:C6)</f>
        <v>43402</v>
      </c>
      <c r="D7" s="37">
        <f t="shared" si="4"/>
        <v>7600</v>
      </c>
      <c r="E7" s="37">
        <f t="shared" si="4"/>
        <v>7908</v>
      </c>
      <c r="F7" s="45">
        <f>SUM(F5:F6)</f>
        <v>12297</v>
      </c>
      <c r="G7" s="45">
        <f t="shared" si="4"/>
        <v>2403</v>
      </c>
      <c r="H7" s="47">
        <f t="shared" si="4"/>
        <v>14291</v>
      </c>
      <c r="I7" s="47">
        <f t="shared" si="4"/>
        <v>0</v>
      </c>
      <c r="J7" s="49">
        <f t="shared" si="4"/>
        <v>10812</v>
      </c>
      <c r="K7" s="49">
        <f t="shared" si="4"/>
        <v>0</v>
      </c>
      <c r="L7" s="52">
        <f t="shared" si="0"/>
        <v>45000</v>
      </c>
      <c r="M7" s="52">
        <f t="shared" si="1"/>
        <v>10311</v>
      </c>
      <c r="N7" s="91">
        <f t="shared" si="2"/>
        <v>19897</v>
      </c>
      <c r="O7" s="91">
        <f t="shared" si="3"/>
        <v>10311</v>
      </c>
    </row>
    <row r="8" spans="1:15" x14ac:dyDescent="0.25">
      <c r="A8" s="3" t="s">
        <v>7</v>
      </c>
      <c r="B8" s="3" t="s">
        <v>8</v>
      </c>
      <c r="C8" s="5">
        <v>0</v>
      </c>
      <c r="D8" s="36">
        <v>0</v>
      </c>
      <c r="E8" s="36">
        <v>0</v>
      </c>
      <c r="F8" s="63">
        <v>0</v>
      </c>
      <c r="G8" s="63">
        <v>0</v>
      </c>
      <c r="H8" s="64">
        <v>0</v>
      </c>
      <c r="I8" s="64">
        <v>0</v>
      </c>
      <c r="J8" s="62">
        <v>0</v>
      </c>
      <c r="K8" s="62">
        <v>0</v>
      </c>
      <c r="L8" s="51">
        <f t="shared" si="0"/>
        <v>0</v>
      </c>
      <c r="M8" s="51">
        <f t="shared" si="1"/>
        <v>0</v>
      </c>
      <c r="N8" s="90">
        <f t="shared" si="2"/>
        <v>0</v>
      </c>
      <c r="O8" s="90">
        <f t="shared" si="3"/>
        <v>0</v>
      </c>
    </row>
    <row r="9" spans="1:15" x14ac:dyDescent="0.25">
      <c r="A9" s="3" t="s">
        <v>9</v>
      </c>
      <c r="B9" s="3" t="s">
        <v>10</v>
      </c>
      <c r="C9" s="4">
        <v>0</v>
      </c>
      <c r="D9" s="36">
        <v>0</v>
      </c>
      <c r="E9" s="36">
        <v>0</v>
      </c>
      <c r="F9" s="60">
        <v>0</v>
      </c>
      <c r="G9" s="60">
        <v>0</v>
      </c>
      <c r="H9" s="61">
        <v>0</v>
      </c>
      <c r="I9" s="61">
        <v>0</v>
      </c>
      <c r="J9" s="62">
        <v>0</v>
      </c>
      <c r="K9" s="62">
        <v>0</v>
      </c>
      <c r="L9" s="51">
        <f t="shared" si="0"/>
        <v>0</v>
      </c>
      <c r="M9" s="51">
        <f t="shared" si="1"/>
        <v>0</v>
      </c>
      <c r="N9" s="90">
        <f t="shared" si="2"/>
        <v>0</v>
      </c>
      <c r="O9" s="90">
        <f t="shared" si="3"/>
        <v>0</v>
      </c>
    </row>
    <row r="10" spans="1:15" x14ac:dyDescent="0.25">
      <c r="A10" s="6" t="s">
        <v>11</v>
      </c>
      <c r="B10" s="6" t="s">
        <v>12</v>
      </c>
      <c r="C10" s="7">
        <f t="shared" ref="C10:J10" si="5">SUM(C8:C9)</f>
        <v>0</v>
      </c>
      <c r="D10" s="37">
        <f t="shared" si="5"/>
        <v>0</v>
      </c>
      <c r="E10" s="37">
        <f t="shared" si="5"/>
        <v>0</v>
      </c>
      <c r="F10" s="45">
        <f t="shared" si="5"/>
        <v>0</v>
      </c>
      <c r="G10" s="45">
        <f t="shared" si="5"/>
        <v>0</v>
      </c>
      <c r="H10" s="47">
        <f t="shared" si="5"/>
        <v>0</v>
      </c>
      <c r="I10" s="47">
        <f t="shared" si="5"/>
        <v>0</v>
      </c>
      <c r="J10" s="49">
        <f t="shared" si="5"/>
        <v>0</v>
      </c>
      <c r="K10" s="49">
        <v>0</v>
      </c>
      <c r="L10" s="52">
        <f t="shared" si="0"/>
        <v>0</v>
      </c>
      <c r="M10" s="52">
        <f t="shared" si="1"/>
        <v>0</v>
      </c>
      <c r="N10" s="90">
        <f t="shared" si="2"/>
        <v>0</v>
      </c>
      <c r="O10" s="90">
        <f t="shared" si="3"/>
        <v>0</v>
      </c>
    </row>
    <row r="11" spans="1:15" x14ac:dyDescent="0.25">
      <c r="A11" s="6" t="s">
        <v>67</v>
      </c>
      <c r="B11" s="6" t="s">
        <v>13</v>
      </c>
      <c r="C11" s="7">
        <v>208451</v>
      </c>
      <c r="D11" s="37">
        <v>30000</v>
      </c>
      <c r="E11" s="37">
        <v>26724</v>
      </c>
      <c r="F11" s="40">
        <v>24000</v>
      </c>
      <c r="G11" s="40">
        <v>44243</v>
      </c>
      <c r="H11" s="66">
        <v>24000</v>
      </c>
      <c r="I11" s="66">
        <v>0</v>
      </c>
      <c r="J11" s="67">
        <v>29377</v>
      </c>
      <c r="K11" s="67">
        <v>0</v>
      </c>
      <c r="L11" s="52">
        <f t="shared" si="0"/>
        <v>107377</v>
      </c>
      <c r="M11" s="52">
        <f t="shared" si="1"/>
        <v>70967</v>
      </c>
      <c r="N11" s="91">
        <f t="shared" si="2"/>
        <v>54000</v>
      </c>
      <c r="O11" s="91">
        <f t="shared" si="3"/>
        <v>70967</v>
      </c>
    </row>
    <row r="12" spans="1:15" x14ac:dyDescent="0.25">
      <c r="A12" s="3" t="s">
        <v>14</v>
      </c>
      <c r="B12" s="3" t="s">
        <v>15</v>
      </c>
      <c r="C12" s="4">
        <v>22617</v>
      </c>
      <c r="D12" s="36">
        <v>1500</v>
      </c>
      <c r="E12" s="36">
        <v>7122</v>
      </c>
      <c r="F12" s="60">
        <v>3250</v>
      </c>
      <c r="G12" s="60">
        <v>4691</v>
      </c>
      <c r="H12" s="61">
        <v>3000</v>
      </c>
      <c r="I12" s="61">
        <v>0</v>
      </c>
      <c r="J12" s="62">
        <v>2050</v>
      </c>
      <c r="K12" s="62">
        <v>0</v>
      </c>
      <c r="L12" s="51">
        <f t="shared" si="0"/>
        <v>9800</v>
      </c>
      <c r="M12" s="51">
        <f t="shared" si="1"/>
        <v>11813</v>
      </c>
      <c r="N12" s="90">
        <f t="shared" si="2"/>
        <v>4750</v>
      </c>
      <c r="O12" s="90">
        <f t="shared" si="3"/>
        <v>11813</v>
      </c>
    </row>
    <row r="13" spans="1:15" x14ac:dyDescent="0.25">
      <c r="A13" s="3" t="s">
        <v>16</v>
      </c>
      <c r="B13" s="3" t="s">
        <v>17</v>
      </c>
      <c r="C13" s="4">
        <v>97717</v>
      </c>
      <c r="D13" s="36">
        <v>9004</v>
      </c>
      <c r="E13" s="36">
        <v>8759</v>
      </c>
      <c r="F13" s="60">
        <v>10840</v>
      </c>
      <c r="G13" s="60">
        <v>6333</v>
      </c>
      <c r="H13" s="61">
        <v>10500</v>
      </c>
      <c r="I13" s="61">
        <v>0</v>
      </c>
      <c r="J13" s="62">
        <v>13021</v>
      </c>
      <c r="K13" s="62">
        <v>0</v>
      </c>
      <c r="L13" s="51">
        <f t="shared" si="0"/>
        <v>43365</v>
      </c>
      <c r="M13" s="51">
        <f t="shared" si="1"/>
        <v>15092</v>
      </c>
      <c r="N13" s="90">
        <f t="shared" si="2"/>
        <v>19844</v>
      </c>
      <c r="O13" s="90">
        <f t="shared" si="3"/>
        <v>15092</v>
      </c>
    </row>
    <row r="14" spans="1:15" x14ac:dyDescent="0.25">
      <c r="A14" s="3" t="s">
        <v>18</v>
      </c>
      <c r="B14" s="3" t="s">
        <v>19</v>
      </c>
      <c r="C14" s="4">
        <v>1376</v>
      </c>
      <c r="D14" s="36">
        <v>220</v>
      </c>
      <c r="E14" s="36">
        <v>226</v>
      </c>
      <c r="F14" s="60">
        <v>250</v>
      </c>
      <c r="G14" s="60">
        <v>221</v>
      </c>
      <c r="H14" s="61">
        <v>250</v>
      </c>
      <c r="I14" s="61">
        <v>0</v>
      </c>
      <c r="J14" s="62">
        <v>180</v>
      </c>
      <c r="K14" s="62">
        <v>0</v>
      </c>
      <c r="L14" s="51">
        <f t="shared" si="0"/>
        <v>900</v>
      </c>
      <c r="M14" s="51">
        <f t="shared" si="1"/>
        <v>447</v>
      </c>
      <c r="N14" s="90">
        <f t="shared" si="2"/>
        <v>470</v>
      </c>
      <c r="O14" s="90">
        <f t="shared" si="3"/>
        <v>447</v>
      </c>
    </row>
    <row r="15" spans="1:15" x14ac:dyDescent="0.25">
      <c r="A15" s="3" t="s">
        <v>20</v>
      </c>
      <c r="B15" s="8" t="s">
        <v>21</v>
      </c>
      <c r="C15" s="4">
        <v>1568</v>
      </c>
      <c r="D15" s="36">
        <v>100</v>
      </c>
      <c r="E15" s="36">
        <v>71</v>
      </c>
      <c r="F15" s="60">
        <v>150</v>
      </c>
      <c r="G15" s="60">
        <v>32</v>
      </c>
      <c r="H15" s="61">
        <v>150</v>
      </c>
      <c r="I15" s="61">
        <v>0</v>
      </c>
      <c r="J15" s="62">
        <v>100</v>
      </c>
      <c r="K15" s="62">
        <v>0</v>
      </c>
      <c r="L15" s="51">
        <f t="shared" si="0"/>
        <v>500</v>
      </c>
      <c r="M15" s="51">
        <f t="shared" si="1"/>
        <v>103</v>
      </c>
      <c r="N15" s="90">
        <f t="shared" si="2"/>
        <v>250</v>
      </c>
      <c r="O15" s="90">
        <f t="shared" si="3"/>
        <v>103</v>
      </c>
    </row>
    <row r="16" spans="1:15" x14ac:dyDescent="0.25">
      <c r="A16" s="3" t="s">
        <v>22</v>
      </c>
      <c r="B16" s="8" t="s">
        <v>23</v>
      </c>
      <c r="C16" s="4">
        <v>2096</v>
      </c>
      <c r="D16" s="36">
        <v>400</v>
      </c>
      <c r="E16" s="36">
        <v>975</v>
      </c>
      <c r="F16" s="63">
        <v>430</v>
      </c>
      <c r="G16" s="60">
        <v>2</v>
      </c>
      <c r="H16" s="64">
        <v>440</v>
      </c>
      <c r="I16" s="64">
        <v>0</v>
      </c>
      <c r="J16" s="65">
        <v>430</v>
      </c>
      <c r="K16" s="65">
        <v>0</v>
      </c>
      <c r="L16" s="51">
        <f t="shared" si="0"/>
        <v>1700</v>
      </c>
      <c r="M16" s="51">
        <f t="shared" si="1"/>
        <v>977</v>
      </c>
      <c r="N16" s="90">
        <f t="shared" si="2"/>
        <v>830</v>
      </c>
      <c r="O16" s="90">
        <f t="shared" si="3"/>
        <v>977</v>
      </c>
    </row>
    <row r="17" spans="1:15" x14ac:dyDescent="0.25">
      <c r="A17" s="6" t="s">
        <v>24</v>
      </c>
      <c r="B17" s="9" t="s">
        <v>25</v>
      </c>
      <c r="C17" s="7">
        <f t="shared" ref="C17:K17" si="6">SUM(C12:C16)</f>
        <v>125374</v>
      </c>
      <c r="D17" s="37">
        <f t="shared" si="6"/>
        <v>11224</v>
      </c>
      <c r="E17" s="37">
        <f t="shared" si="6"/>
        <v>17153</v>
      </c>
      <c r="F17" s="45">
        <f t="shared" si="6"/>
        <v>14920</v>
      </c>
      <c r="G17" s="45">
        <f t="shared" si="6"/>
        <v>11279</v>
      </c>
      <c r="H17" s="47">
        <f>SUM(H12:H16)</f>
        <v>14340</v>
      </c>
      <c r="I17" s="47">
        <f t="shared" si="6"/>
        <v>0</v>
      </c>
      <c r="J17" s="49">
        <f t="shared" si="6"/>
        <v>15781</v>
      </c>
      <c r="K17" s="49">
        <f t="shared" si="6"/>
        <v>0</v>
      </c>
      <c r="L17" s="52">
        <f t="shared" si="0"/>
        <v>56265</v>
      </c>
      <c r="M17" s="52">
        <f t="shared" si="1"/>
        <v>28432</v>
      </c>
      <c r="N17" s="91">
        <f t="shared" si="2"/>
        <v>26144</v>
      </c>
      <c r="O17" s="91">
        <f t="shared" si="3"/>
        <v>28432</v>
      </c>
    </row>
    <row r="18" spans="1:15" x14ac:dyDescent="0.25">
      <c r="A18" s="3" t="s">
        <v>68</v>
      </c>
      <c r="B18" s="8" t="s">
        <v>26</v>
      </c>
      <c r="C18" s="4">
        <v>73043</v>
      </c>
      <c r="D18" s="36">
        <v>17787</v>
      </c>
      <c r="E18" s="36">
        <v>17575</v>
      </c>
      <c r="F18" s="60">
        <v>19500</v>
      </c>
      <c r="G18" s="60">
        <v>12274</v>
      </c>
      <c r="H18" s="61">
        <v>19600</v>
      </c>
      <c r="I18" s="61">
        <v>0</v>
      </c>
      <c r="J18" s="62">
        <v>20179</v>
      </c>
      <c r="K18" s="62">
        <v>0</v>
      </c>
      <c r="L18" s="51">
        <f t="shared" si="0"/>
        <v>77066</v>
      </c>
      <c r="M18" s="51">
        <f t="shared" si="1"/>
        <v>29849</v>
      </c>
      <c r="N18" s="90">
        <f t="shared" si="2"/>
        <v>37287</v>
      </c>
      <c r="O18" s="90">
        <f t="shared" si="3"/>
        <v>29849</v>
      </c>
    </row>
    <row r="19" spans="1:15" x14ac:dyDescent="0.25">
      <c r="A19" s="3" t="s">
        <v>27</v>
      </c>
      <c r="B19" s="8" t="s">
        <v>28</v>
      </c>
      <c r="C19" s="4">
        <v>11263</v>
      </c>
      <c r="D19" s="36">
        <v>1100</v>
      </c>
      <c r="E19" s="36">
        <v>1344</v>
      </c>
      <c r="F19" s="60">
        <v>1200</v>
      </c>
      <c r="G19" s="60">
        <v>1035</v>
      </c>
      <c r="H19" s="61">
        <v>1200</v>
      </c>
      <c r="I19" s="61">
        <v>0</v>
      </c>
      <c r="J19" s="62">
        <v>903</v>
      </c>
      <c r="K19" s="62">
        <v>0</v>
      </c>
      <c r="L19" s="51">
        <f t="shared" si="0"/>
        <v>4403</v>
      </c>
      <c r="M19" s="51">
        <f t="shared" si="1"/>
        <v>2379</v>
      </c>
      <c r="N19" s="90">
        <f t="shared" si="2"/>
        <v>2300</v>
      </c>
      <c r="O19" s="90">
        <f t="shared" si="3"/>
        <v>2379</v>
      </c>
    </row>
    <row r="20" spans="1:15" x14ac:dyDescent="0.25">
      <c r="A20" s="3" t="s">
        <v>29</v>
      </c>
      <c r="B20" s="8" t="s">
        <v>30</v>
      </c>
      <c r="C20" s="4">
        <v>11834</v>
      </c>
      <c r="D20" s="36">
        <v>3381</v>
      </c>
      <c r="E20" s="36">
        <v>2439</v>
      </c>
      <c r="F20" s="60">
        <v>3515</v>
      </c>
      <c r="G20" s="60">
        <v>1646</v>
      </c>
      <c r="H20" s="61">
        <v>3534</v>
      </c>
      <c r="I20" s="61">
        <v>0</v>
      </c>
      <c r="J20" s="62">
        <v>4213</v>
      </c>
      <c r="K20" s="62">
        <v>0</v>
      </c>
      <c r="L20" s="51">
        <f t="shared" si="0"/>
        <v>14643</v>
      </c>
      <c r="M20" s="51">
        <f t="shared" si="1"/>
        <v>4085</v>
      </c>
      <c r="N20" s="90">
        <f t="shared" si="2"/>
        <v>6896</v>
      </c>
      <c r="O20" s="90">
        <f t="shared" si="3"/>
        <v>4085</v>
      </c>
    </row>
    <row r="21" spans="1:15" x14ac:dyDescent="0.25">
      <c r="A21" s="6" t="s">
        <v>31</v>
      </c>
      <c r="B21" s="9" t="s">
        <v>32</v>
      </c>
      <c r="C21" s="7">
        <f t="shared" ref="C21:K21" si="7">SUM(C18:C20)</f>
        <v>96140</v>
      </c>
      <c r="D21" s="37">
        <f t="shared" si="7"/>
        <v>22268</v>
      </c>
      <c r="E21" s="37">
        <f t="shared" si="7"/>
        <v>21358</v>
      </c>
      <c r="F21" s="45">
        <f t="shared" si="7"/>
        <v>24215</v>
      </c>
      <c r="G21" s="45">
        <f t="shared" si="7"/>
        <v>14955</v>
      </c>
      <c r="H21" s="47">
        <f t="shared" si="7"/>
        <v>24334</v>
      </c>
      <c r="I21" s="47">
        <f t="shared" si="7"/>
        <v>0</v>
      </c>
      <c r="J21" s="49">
        <f t="shared" si="7"/>
        <v>25295</v>
      </c>
      <c r="K21" s="49">
        <f t="shared" si="7"/>
        <v>0</v>
      </c>
      <c r="L21" s="52">
        <f t="shared" si="0"/>
        <v>96112</v>
      </c>
      <c r="M21" s="52">
        <f t="shared" si="1"/>
        <v>36313</v>
      </c>
      <c r="N21" s="91">
        <f t="shared" si="2"/>
        <v>46483</v>
      </c>
      <c r="O21" s="91">
        <f t="shared" si="3"/>
        <v>36313</v>
      </c>
    </row>
    <row r="22" spans="1:15" x14ac:dyDescent="0.25">
      <c r="A22" s="6" t="s">
        <v>69</v>
      </c>
      <c r="B22" s="9" t="s">
        <v>33</v>
      </c>
      <c r="C22" s="7">
        <v>38014</v>
      </c>
      <c r="D22" s="37">
        <v>0</v>
      </c>
      <c r="E22" s="37">
        <v>6631</v>
      </c>
      <c r="F22" s="40">
        <v>0</v>
      </c>
      <c r="G22" s="40">
        <v>6626</v>
      </c>
      <c r="H22" s="66">
        <v>0</v>
      </c>
      <c r="I22" s="66">
        <v>0</v>
      </c>
      <c r="J22" s="67">
        <v>0</v>
      </c>
      <c r="K22" s="67">
        <v>0</v>
      </c>
      <c r="L22" s="51">
        <f t="shared" si="0"/>
        <v>0</v>
      </c>
      <c r="M22" s="51">
        <f t="shared" si="1"/>
        <v>13257</v>
      </c>
      <c r="N22" s="90">
        <f t="shared" si="2"/>
        <v>0</v>
      </c>
      <c r="O22" s="90">
        <f t="shared" si="3"/>
        <v>13257</v>
      </c>
    </row>
    <row r="23" spans="1:15" ht="15.75" thickBot="1" x14ac:dyDescent="0.3">
      <c r="A23" s="10" t="s">
        <v>34</v>
      </c>
      <c r="B23" s="10" t="s">
        <v>35</v>
      </c>
      <c r="C23" s="11">
        <v>644</v>
      </c>
      <c r="D23" s="38">
        <v>0</v>
      </c>
      <c r="E23" s="38">
        <v>1786</v>
      </c>
      <c r="F23" s="68">
        <v>0</v>
      </c>
      <c r="G23" s="68">
        <v>1430</v>
      </c>
      <c r="H23" s="69">
        <v>0</v>
      </c>
      <c r="I23" s="69">
        <v>0</v>
      </c>
      <c r="J23" s="70">
        <v>0</v>
      </c>
      <c r="K23" s="70">
        <v>0</v>
      </c>
      <c r="L23" s="53">
        <f t="shared" si="0"/>
        <v>0</v>
      </c>
      <c r="M23" s="53">
        <f t="shared" si="1"/>
        <v>3216</v>
      </c>
      <c r="N23" s="92">
        <f t="shared" si="2"/>
        <v>0</v>
      </c>
      <c r="O23" s="92">
        <f t="shared" si="3"/>
        <v>3216</v>
      </c>
    </row>
    <row r="24" spans="1:15" ht="24" thickBot="1" x14ac:dyDescent="0.3">
      <c r="A24" s="12" t="s">
        <v>36</v>
      </c>
      <c r="B24" s="13" t="s">
        <v>70</v>
      </c>
      <c r="C24" s="14">
        <f>C7+C10+C11-C17-C21-C22-C23</f>
        <v>-8319</v>
      </c>
      <c r="D24" s="28">
        <f>D7+D10+D11-D17-D21-D22-D23</f>
        <v>4108</v>
      </c>
      <c r="E24" s="28">
        <f t="shared" ref="E24:K24" si="8">E7+E10+E11-E17-E21-E22-E23</f>
        <v>-12296</v>
      </c>
      <c r="F24" s="46">
        <f t="shared" si="8"/>
        <v>-2838</v>
      </c>
      <c r="G24" s="46">
        <f t="shared" si="8"/>
        <v>12356</v>
      </c>
      <c r="H24" s="48">
        <f t="shared" si="8"/>
        <v>-383</v>
      </c>
      <c r="I24" s="48">
        <f t="shared" si="8"/>
        <v>0</v>
      </c>
      <c r="J24" s="50">
        <f t="shared" si="8"/>
        <v>-887</v>
      </c>
      <c r="K24" s="50">
        <f t="shared" si="8"/>
        <v>0</v>
      </c>
      <c r="L24" s="54">
        <f>SUM(D24,F24,H24,J24)</f>
        <v>0</v>
      </c>
      <c r="M24" s="54">
        <f>SUM(E24,G24,I24,K24)</f>
        <v>60</v>
      </c>
      <c r="N24" s="93">
        <f t="shared" si="2"/>
        <v>1270</v>
      </c>
      <c r="O24" s="93">
        <f t="shared" si="3"/>
        <v>60</v>
      </c>
    </row>
    <row r="25" spans="1:15" ht="15.75" thickTop="1" x14ac:dyDescent="0.25">
      <c r="A25" s="3" t="s">
        <v>37</v>
      </c>
      <c r="B25" s="3" t="s">
        <v>38</v>
      </c>
      <c r="C25" s="24">
        <v>0</v>
      </c>
      <c r="D25" s="29">
        <v>0</v>
      </c>
      <c r="E25" s="29">
        <v>0</v>
      </c>
      <c r="F25" s="57">
        <v>0</v>
      </c>
      <c r="G25" s="57">
        <v>0</v>
      </c>
      <c r="H25" s="71">
        <v>0</v>
      </c>
      <c r="I25" s="71">
        <v>0</v>
      </c>
      <c r="J25" s="72">
        <v>0</v>
      </c>
      <c r="K25" s="72">
        <v>0</v>
      </c>
      <c r="L25" s="55">
        <f>SUM(D25,F25,H25,J25)</f>
        <v>0</v>
      </c>
      <c r="M25" s="55">
        <f>SUM(E25,G25,I25,K25)</f>
        <v>0</v>
      </c>
      <c r="N25" s="94">
        <f t="shared" si="2"/>
        <v>0</v>
      </c>
      <c r="O25" s="94">
        <f t="shared" si="3"/>
        <v>0</v>
      </c>
    </row>
    <row r="26" spans="1:15" x14ac:dyDescent="0.25">
      <c r="A26" s="3" t="s">
        <v>39</v>
      </c>
      <c r="B26" s="3" t="s">
        <v>40</v>
      </c>
      <c r="C26" s="25">
        <v>0</v>
      </c>
      <c r="D26" s="30">
        <v>0</v>
      </c>
      <c r="E26" s="30">
        <v>0</v>
      </c>
      <c r="F26" s="58">
        <v>0</v>
      </c>
      <c r="G26" s="58">
        <v>0</v>
      </c>
      <c r="H26" s="73">
        <v>0</v>
      </c>
      <c r="I26" s="73">
        <v>0</v>
      </c>
      <c r="J26" s="74">
        <v>0</v>
      </c>
      <c r="K26" s="74">
        <v>0</v>
      </c>
      <c r="L26" s="55">
        <f t="shared" ref="L26:L40" si="9">SUM(D26,F26,H26,J26)</f>
        <v>0</v>
      </c>
      <c r="M26" s="55">
        <f t="shared" ref="M26:M40" si="10">SUM(E26,G26,I26,K26)</f>
        <v>0</v>
      </c>
      <c r="N26" s="90">
        <f t="shared" si="2"/>
        <v>0</v>
      </c>
      <c r="O26" s="90">
        <f t="shared" si="3"/>
        <v>0</v>
      </c>
    </row>
    <row r="27" spans="1:15" x14ac:dyDescent="0.25">
      <c r="A27" s="3" t="s">
        <v>41</v>
      </c>
      <c r="B27" s="3" t="s">
        <v>42</v>
      </c>
      <c r="C27" s="25">
        <v>0</v>
      </c>
      <c r="D27" s="30">
        <v>0</v>
      </c>
      <c r="E27" s="30">
        <v>0</v>
      </c>
      <c r="F27" s="58">
        <v>0</v>
      </c>
      <c r="G27" s="58">
        <v>0</v>
      </c>
      <c r="H27" s="73">
        <v>0</v>
      </c>
      <c r="I27" s="73">
        <v>0</v>
      </c>
      <c r="J27" s="74">
        <v>0</v>
      </c>
      <c r="K27" s="74">
        <v>0</v>
      </c>
      <c r="L27" s="55">
        <f>SUM(D27,F27,H27,J27)</f>
        <v>0</v>
      </c>
      <c r="M27" s="55">
        <f t="shared" si="10"/>
        <v>0</v>
      </c>
      <c r="N27" s="90">
        <f t="shared" si="2"/>
        <v>0</v>
      </c>
      <c r="O27" s="90">
        <f t="shared" si="3"/>
        <v>0</v>
      </c>
    </row>
    <row r="28" spans="1:15" x14ac:dyDescent="0.25">
      <c r="A28" s="3" t="s">
        <v>43</v>
      </c>
      <c r="B28" s="3" t="s">
        <v>44</v>
      </c>
      <c r="C28" s="25">
        <v>0</v>
      </c>
      <c r="D28" s="30">
        <v>0</v>
      </c>
      <c r="E28" s="30">
        <v>0</v>
      </c>
      <c r="F28" s="58">
        <v>0</v>
      </c>
      <c r="G28" s="58">
        <v>0</v>
      </c>
      <c r="H28" s="73">
        <v>0</v>
      </c>
      <c r="I28" s="73">
        <v>0</v>
      </c>
      <c r="J28" s="74">
        <v>0</v>
      </c>
      <c r="K28" s="74">
        <v>0</v>
      </c>
      <c r="L28" s="55">
        <f t="shared" si="9"/>
        <v>0</v>
      </c>
      <c r="M28" s="55">
        <f t="shared" si="10"/>
        <v>0</v>
      </c>
      <c r="N28" s="90">
        <f t="shared" si="2"/>
        <v>0</v>
      </c>
      <c r="O28" s="90">
        <f t="shared" si="3"/>
        <v>0</v>
      </c>
    </row>
    <row r="29" spans="1:15" ht="23.25" x14ac:dyDescent="0.25">
      <c r="A29" s="3" t="s">
        <v>45</v>
      </c>
      <c r="B29" s="3" t="s">
        <v>46</v>
      </c>
      <c r="C29" s="25">
        <v>0</v>
      </c>
      <c r="D29" s="30">
        <v>0</v>
      </c>
      <c r="E29" s="30">
        <v>0</v>
      </c>
      <c r="F29" s="58">
        <v>0</v>
      </c>
      <c r="G29" s="58">
        <v>0</v>
      </c>
      <c r="H29" s="73">
        <v>0</v>
      </c>
      <c r="I29" s="73">
        <v>0</v>
      </c>
      <c r="J29" s="74">
        <v>0</v>
      </c>
      <c r="K29" s="74">
        <v>0</v>
      </c>
      <c r="L29" s="55">
        <f t="shared" si="9"/>
        <v>0</v>
      </c>
      <c r="M29" s="55">
        <f t="shared" si="10"/>
        <v>0</v>
      </c>
      <c r="N29" s="90">
        <f t="shared" si="2"/>
        <v>0</v>
      </c>
      <c r="O29" s="90">
        <f t="shared" si="3"/>
        <v>0</v>
      </c>
    </row>
    <row r="30" spans="1:15" x14ac:dyDescent="0.25">
      <c r="A30" s="3" t="s">
        <v>47</v>
      </c>
      <c r="B30" s="3" t="s">
        <v>48</v>
      </c>
      <c r="C30" s="25">
        <v>0</v>
      </c>
      <c r="D30" s="30"/>
      <c r="E30" s="30">
        <v>0</v>
      </c>
      <c r="F30" s="58">
        <v>0</v>
      </c>
      <c r="G30" s="58">
        <v>0</v>
      </c>
      <c r="H30" s="73">
        <v>0</v>
      </c>
      <c r="I30" s="73">
        <v>0</v>
      </c>
      <c r="J30" s="74">
        <v>0</v>
      </c>
      <c r="K30" s="74">
        <v>0</v>
      </c>
      <c r="L30" s="55">
        <f t="shared" si="9"/>
        <v>0</v>
      </c>
      <c r="M30" s="55">
        <f t="shared" si="10"/>
        <v>0</v>
      </c>
      <c r="N30" s="90">
        <f t="shared" si="2"/>
        <v>0</v>
      </c>
      <c r="O30" s="90">
        <f t="shared" si="3"/>
        <v>0</v>
      </c>
    </row>
    <row r="31" spans="1:15" x14ac:dyDescent="0.25">
      <c r="A31" s="3" t="s">
        <v>49</v>
      </c>
      <c r="B31" s="3" t="s">
        <v>50</v>
      </c>
      <c r="C31" s="25">
        <v>15</v>
      </c>
      <c r="D31" s="30">
        <v>0</v>
      </c>
      <c r="E31" s="30">
        <v>0</v>
      </c>
      <c r="F31" s="58">
        <v>0</v>
      </c>
      <c r="G31" s="58">
        <v>0</v>
      </c>
      <c r="H31" s="73">
        <v>0</v>
      </c>
      <c r="I31" s="73">
        <v>0</v>
      </c>
      <c r="J31" s="74">
        <v>0</v>
      </c>
      <c r="K31" s="74">
        <v>0</v>
      </c>
      <c r="L31" s="55">
        <f>SUM(D31,F31,H31,J31)</f>
        <v>0</v>
      </c>
      <c r="M31" s="55">
        <f t="shared" si="10"/>
        <v>0</v>
      </c>
      <c r="N31" s="90">
        <f t="shared" si="2"/>
        <v>0</v>
      </c>
      <c r="O31" s="90">
        <f t="shared" si="3"/>
        <v>0</v>
      </c>
    </row>
    <row r="32" spans="1:15" x14ac:dyDescent="0.25">
      <c r="A32" s="6" t="s">
        <v>51</v>
      </c>
      <c r="B32" s="6" t="s">
        <v>52</v>
      </c>
      <c r="C32" s="26">
        <f t="shared" ref="C32:D32" si="11">SUM(C25:C31)</f>
        <v>15</v>
      </c>
      <c r="D32" s="31">
        <f t="shared" si="11"/>
        <v>0</v>
      </c>
      <c r="E32" s="31">
        <f t="shared" ref="E32:J32" si="12">SUM(E25:E31)</f>
        <v>0</v>
      </c>
      <c r="F32" s="59">
        <f t="shared" si="12"/>
        <v>0</v>
      </c>
      <c r="G32" s="59">
        <f t="shared" si="12"/>
        <v>0</v>
      </c>
      <c r="H32" s="75">
        <f>SUM(H25:H31)</f>
        <v>0</v>
      </c>
      <c r="I32" s="75">
        <f t="shared" si="12"/>
        <v>0</v>
      </c>
      <c r="J32" s="76">
        <f t="shared" si="12"/>
        <v>0</v>
      </c>
      <c r="K32" s="76">
        <v>0</v>
      </c>
      <c r="L32" s="56">
        <f t="shared" si="9"/>
        <v>0</v>
      </c>
      <c r="M32" s="56">
        <f t="shared" si="10"/>
        <v>0</v>
      </c>
      <c r="N32" s="90">
        <f t="shared" si="2"/>
        <v>0</v>
      </c>
      <c r="O32" s="90">
        <f t="shared" si="3"/>
        <v>0</v>
      </c>
    </row>
    <row r="33" spans="1:15" x14ac:dyDescent="0.25">
      <c r="A33" s="3" t="s">
        <v>47</v>
      </c>
      <c r="B33" s="3" t="s">
        <v>53</v>
      </c>
      <c r="C33" s="25">
        <v>0</v>
      </c>
      <c r="D33" s="30">
        <v>0</v>
      </c>
      <c r="E33" s="39">
        <v>0</v>
      </c>
      <c r="F33" s="58">
        <v>0</v>
      </c>
      <c r="G33" s="58">
        <v>0</v>
      </c>
      <c r="H33" s="73">
        <v>0</v>
      </c>
      <c r="I33" s="73">
        <v>0</v>
      </c>
      <c r="J33" s="74">
        <v>0</v>
      </c>
      <c r="K33" s="77">
        <v>0</v>
      </c>
      <c r="L33" s="55">
        <f t="shared" si="9"/>
        <v>0</v>
      </c>
      <c r="M33" s="55">
        <f t="shared" si="10"/>
        <v>0</v>
      </c>
      <c r="N33" s="90">
        <f t="shared" si="2"/>
        <v>0</v>
      </c>
      <c r="O33" s="90">
        <f t="shared" si="3"/>
        <v>0</v>
      </c>
    </row>
    <row r="34" spans="1:15" x14ac:dyDescent="0.25">
      <c r="A34" s="3" t="s">
        <v>49</v>
      </c>
      <c r="B34" s="3" t="s">
        <v>54</v>
      </c>
      <c r="C34" s="25">
        <v>0</v>
      </c>
      <c r="D34" s="32">
        <v>0</v>
      </c>
      <c r="E34" s="39">
        <v>0</v>
      </c>
      <c r="F34" s="58">
        <v>0</v>
      </c>
      <c r="G34" s="58">
        <v>0</v>
      </c>
      <c r="H34" s="73">
        <v>0</v>
      </c>
      <c r="I34" s="73">
        <v>0</v>
      </c>
      <c r="J34" s="74">
        <v>0</v>
      </c>
      <c r="K34" s="77">
        <v>0</v>
      </c>
      <c r="L34" s="55">
        <f t="shared" si="9"/>
        <v>0</v>
      </c>
      <c r="M34" s="55">
        <f t="shared" si="10"/>
        <v>0</v>
      </c>
      <c r="N34" s="90">
        <f t="shared" si="2"/>
        <v>0</v>
      </c>
      <c r="O34" s="90">
        <f t="shared" si="3"/>
        <v>0</v>
      </c>
    </row>
    <row r="35" spans="1:15" x14ac:dyDescent="0.25">
      <c r="A35" s="3" t="s">
        <v>55</v>
      </c>
      <c r="B35" s="3" t="s">
        <v>56</v>
      </c>
      <c r="C35" s="25">
        <v>43</v>
      </c>
      <c r="D35" s="30">
        <v>0</v>
      </c>
      <c r="E35" s="39">
        <v>0</v>
      </c>
      <c r="F35" s="58">
        <v>0</v>
      </c>
      <c r="G35" s="58">
        <v>0</v>
      </c>
      <c r="H35" s="73">
        <v>0</v>
      </c>
      <c r="I35" s="73">
        <v>0</v>
      </c>
      <c r="J35" s="74">
        <v>0</v>
      </c>
      <c r="K35" s="77">
        <v>0</v>
      </c>
      <c r="L35" s="55">
        <f t="shared" si="9"/>
        <v>0</v>
      </c>
      <c r="M35" s="55">
        <f t="shared" si="10"/>
        <v>0</v>
      </c>
      <c r="N35" s="90">
        <f t="shared" si="2"/>
        <v>0</v>
      </c>
      <c r="O35" s="90">
        <f t="shared" si="3"/>
        <v>0</v>
      </c>
    </row>
    <row r="36" spans="1:15" x14ac:dyDescent="0.25">
      <c r="A36" s="3" t="s">
        <v>57</v>
      </c>
      <c r="B36" s="3" t="s">
        <v>58</v>
      </c>
      <c r="C36" s="25">
        <v>23</v>
      </c>
      <c r="D36" s="30">
        <v>0</v>
      </c>
      <c r="E36" s="39">
        <v>0</v>
      </c>
      <c r="F36" s="58">
        <v>0</v>
      </c>
      <c r="G36" s="58">
        <v>41</v>
      </c>
      <c r="H36" s="73">
        <v>0</v>
      </c>
      <c r="I36" s="73">
        <v>0</v>
      </c>
      <c r="J36" s="74">
        <v>0</v>
      </c>
      <c r="K36" s="77">
        <v>0</v>
      </c>
      <c r="L36" s="55">
        <f t="shared" si="9"/>
        <v>0</v>
      </c>
      <c r="M36" s="55">
        <f t="shared" si="10"/>
        <v>41</v>
      </c>
      <c r="N36" s="90">
        <f t="shared" si="2"/>
        <v>0</v>
      </c>
      <c r="O36" s="90">
        <f t="shared" si="3"/>
        <v>41</v>
      </c>
    </row>
    <row r="37" spans="1:15" x14ac:dyDescent="0.25">
      <c r="A37" s="6" t="s">
        <v>59</v>
      </c>
      <c r="B37" s="6" t="s">
        <v>71</v>
      </c>
      <c r="C37" s="26">
        <f t="shared" ref="C37:K37" si="13">SUM(C33:C36)</f>
        <v>66</v>
      </c>
      <c r="D37" s="33">
        <f t="shared" si="13"/>
        <v>0</v>
      </c>
      <c r="E37" s="33">
        <f t="shared" si="13"/>
        <v>0</v>
      </c>
      <c r="F37" s="78">
        <f t="shared" si="13"/>
        <v>0</v>
      </c>
      <c r="G37" s="78">
        <f t="shared" si="13"/>
        <v>41</v>
      </c>
      <c r="H37" s="79">
        <f t="shared" si="13"/>
        <v>0</v>
      </c>
      <c r="I37" s="79">
        <f t="shared" si="13"/>
        <v>0</v>
      </c>
      <c r="J37" s="80">
        <f t="shared" si="13"/>
        <v>0</v>
      </c>
      <c r="K37" s="80">
        <f t="shared" si="13"/>
        <v>0</v>
      </c>
      <c r="L37" s="56">
        <f t="shared" si="9"/>
        <v>0</v>
      </c>
      <c r="M37" s="56">
        <f t="shared" si="10"/>
        <v>41</v>
      </c>
      <c r="N37" s="90">
        <f t="shared" si="2"/>
        <v>0</v>
      </c>
      <c r="O37" s="90">
        <f t="shared" si="3"/>
        <v>41</v>
      </c>
    </row>
    <row r="38" spans="1:15" x14ac:dyDescent="0.25">
      <c r="A38" s="9" t="s">
        <v>60</v>
      </c>
      <c r="B38" s="9" t="s">
        <v>61</v>
      </c>
      <c r="C38" s="15">
        <f t="shared" ref="C38:E38" si="14">C32-C37</f>
        <v>-51</v>
      </c>
      <c r="D38" s="33">
        <f t="shared" si="14"/>
        <v>0</v>
      </c>
      <c r="E38" s="33">
        <f t="shared" si="14"/>
        <v>0</v>
      </c>
      <c r="F38" s="78">
        <f t="shared" ref="F38:K38" si="15">F32-F37</f>
        <v>0</v>
      </c>
      <c r="G38" s="78">
        <f t="shared" si="15"/>
        <v>-41</v>
      </c>
      <c r="H38" s="79">
        <f t="shared" si="15"/>
        <v>0</v>
      </c>
      <c r="I38" s="79">
        <f t="shared" si="15"/>
        <v>0</v>
      </c>
      <c r="J38" s="80">
        <f t="shared" si="15"/>
        <v>0</v>
      </c>
      <c r="K38" s="80">
        <f t="shared" si="15"/>
        <v>0</v>
      </c>
      <c r="L38" s="56">
        <f t="shared" si="9"/>
        <v>0</v>
      </c>
      <c r="M38" s="56">
        <f t="shared" si="10"/>
        <v>-41</v>
      </c>
      <c r="N38" s="90">
        <f t="shared" si="2"/>
        <v>0</v>
      </c>
      <c r="O38" s="90">
        <f t="shared" si="3"/>
        <v>-41</v>
      </c>
    </row>
    <row r="39" spans="1:15" x14ac:dyDescent="0.25">
      <c r="A39" s="9" t="s">
        <v>62</v>
      </c>
      <c r="B39" s="9" t="s">
        <v>72</v>
      </c>
      <c r="C39" s="15">
        <f t="shared" ref="C39:K39" si="16">C24+C38</f>
        <v>-8370</v>
      </c>
      <c r="D39" s="33">
        <f t="shared" si="16"/>
        <v>4108</v>
      </c>
      <c r="E39" s="33">
        <f t="shared" si="16"/>
        <v>-12296</v>
      </c>
      <c r="F39" s="78">
        <f t="shared" si="16"/>
        <v>-2838</v>
      </c>
      <c r="G39" s="78">
        <f t="shared" si="16"/>
        <v>12315</v>
      </c>
      <c r="H39" s="79">
        <f t="shared" si="16"/>
        <v>-383</v>
      </c>
      <c r="I39" s="79">
        <f t="shared" si="16"/>
        <v>0</v>
      </c>
      <c r="J39" s="80">
        <f t="shared" si="16"/>
        <v>-887</v>
      </c>
      <c r="K39" s="80">
        <f t="shared" si="16"/>
        <v>0</v>
      </c>
      <c r="L39" s="56">
        <f t="shared" si="9"/>
        <v>0</v>
      </c>
      <c r="M39" s="56">
        <f t="shared" si="10"/>
        <v>19</v>
      </c>
      <c r="N39" s="91">
        <f t="shared" si="2"/>
        <v>1270</v>
      </c>
      <c r="O39" s="91">
        <f t="shared" si="3"/>
        <v>19</v>
      </c>
    </row>
    <row r="40" spans="1:15" ht="15.75" thickBot="1" x14ac:dyDescent="0.3">
      <c r="A40" s="16" t="s">
        <v>63</v>
      </c>
      <c r="B40" s="16" t="s">
        <v>64</v>
      </c>
      <c r="C40" s="17">
        <v>0</v>
      </c>
      <c r="D40" s="34">
        <v>0</v>
      </c>
      <c r="E40" s="34">
        <v>0</v>
      </c>
      <c r="F40" s="81">
        <v>0</v>
      </c>
      <c r="G40" s="81">
        <v>0</v>
      </c>
      <c r="H40" s="82">
        <v>0</v>
      </c>
      <c r="I40" s="79">
        <v>0</v>
      </c>
      <c r="J40" s="83">
        <v>0</v>
      </c>
      <c r="K40" s="80"/>
      <c r="L40" s="55">
        <f t="shared" si="9"/>
        <v>0</v>
      </c>
      <c r="M40" s="56">
        <f t="shared" si="10"/>
        <v>0</v>
      </c>
      <c r="N40" s="92">
        <f t="shared" si="2"/>
        <v>0</v>
      </c>
      <c r="O40" s="92">
        <f t="shared" si="3"/>
        <v>0</v>
      </c>
    </row>
    <row r="41" spans="1:15" ht="15.75" thickBot="1" x14ac:dyDescent="0.3">
      <c r="A41" s="18" t="s">
        <v>65</v>
      </c>
      <c r="B41" s="18" t="s">
        <v>66</v>
      </c>
      <c r="C41" s="19">
        <f>C39-C40</f>
        <v>-8370</v>
      </c>
      <c r="D41" s="35">
        <f>D39-D40</f>
        <v>4108</v>
      </c>
      <c r="E41" s="35">
        <f>E39-E40</f>
        <v>-12296</v>
      </c>
      <c r="F41" s="84">
        <f>F39-F40</f>
        <v>-2838</v>
      </c>
      <c r="G41" s="84">
        <f>G39-G40</f>
        <v>12315</v>
      </c>
      <c r="H41" s="85">
        <f t="shared" ref="H41:I41" si="17">H39-H40</f>
        <v>-383</v>
      </c>
      <c r="I41" s="85">
        <f t="shared" si="17"/>
        <v>0</v>
      </c>
      <c r="J41" s="86">
        <f>J39-J40</f>
        <v>-887</v>
      </c>
      <c r="K41" s="86">
        <f>K39-K40</f>
        <v>0</v>
      </c>
      <c r="L41" s="87">
        <f>SUM(D41,F41,H41,J41)</f>
        <v>0</v>
      </c>
      <c r="M41" s="87">
        <f>SUM(E41,G41,I41,K41)</f>
        <v>19</v>
      </c>
      <c r="N41" s="95">
        <f t="shared" si="2"/>
        <v>1270</v>
      </c>
      <c r="O41" s="95">
        <f t="shared" si="3"/>
        <v>19</v>
      </c>
    </row>
    <row r="47" spans="1:15" x14ac:dyDescent="0.25">
      <c r="B47" s="43" t="s">
        <v>92</v>
      </c>
      <c r="I47" s="44" t="s">
        <v>93</v>
      </c>
    </row>
    <row r="48" spans="1:15" x14ac:dyDescent="0.25">
      <c r="I48" s="44" t="s">
        <v>74</v>
      </c>
    </row>
  </sheetData>
  <pageMargins left="0.25" right="0.25" top="0.75" bottom="0.75" header="0.3" footer="0.3"/>
  <pageSetup paperSize="9" scale="62" orientation="landscape" verticalDpi="4294967294" r:id="rId1"/>
  <headerFooter>
    <oddFooter>&amp;C1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2019 terv-tény eredmény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lakatost</dc:creator>
  <cp:lastModifiedBy>Potóné Horváth Editt</cp:lastModifiedBy>
  <cp:lastPrinted>2020-09-09T05:48:20Z</cp:lastPrinted>
  <dcterms:created xsi:type="dcterms:W3CDTF">2017-05-15T12:42:42Z</dcterms:created>
  <dcterms:modified xsi:type="dcterms:W3CDTF">2020-09-09T05:48:25Z</dcterms:modified>
</cp:coreProperties>
</file>